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4_0.bin" ContentType="application/vnd.openxmlformats-officedocument.oleObject"/>
  <Override PartName="/xl/embeddings/oleObject_6_0.bin" ContentType="application/vnd.openxmlformats-officedocument.oleObject"/>
  <Override PartName="/xl/embeddings/oleObject_7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75" windowHeight="6660" activeTab="0"/>
  </bookViews>
  <sheets>
    <sheet name="examples" sheetId="1" r:id="rId1"/>
    <sheet name="example6.1" sheetId="2" r:id="rId2"/>
    <sheet name="example6.2" sheetId="3" r:id="rId3"/>
    <sheet name="example6.3" sheetId="4" r:id="rId4"/>
    <sheet name="example6.4" sheetId="5" r:id="rId5"/>
    <sheet name="example6.5" sheetId="6" r:id="rId6"/>
    <sheet name="example6.6" sheetId="7" r:id="rId7"/>
    <sheet name="example6.7" sheetId="8" r:id="rId8"/>
  </sheets>
  <definedNames/>
  <calcPr fullCalcOnLoad="1"/>
</workbook>
</file>

<file path=xl/sharedStrings.xml><?xml version="1.0" encoding="utf-8"?>
<sst xmlns="http://schemas.openxmlformats.org/spreadsheetml/2006/main" count="116" uniqueCount="60">
  <si>
    <t xml:space="preserve">A company expects to realize revenue of m.u. 100,000 during the first year starting now from the sale of a new product. </t>
  </si>
  <si>
    <t xml:space="preserve">Sales are expected to decrease gradually with competition, following a uniform gradient, to a level of m.u. 47,500 during the eighth year from now. </t>
  </si>
  <si>
    <t xml:space="preserve">Draw the cash-flow diagram following the end-of -period convention. If the revenue is invested at a rate of 10 % </t>
  </si>
  <si>
    <t>what will be the compound amount eight years from now?</t>
  </si>
  <si>
    <t>Interest rate i</t>
  </si>
  <si>
    <t>n =</t>
  </si>
  <si>
    <t xml:space="preserve">years </t>
  </si>
  <si>
    <t>F=</t>
  </si>
  <si>
    <t>m.u.</t>
  </si>
  <si>
    <t xml:space="preserve">Find    </t>
  </si>
  <si>
    <t>A=</t>
  </si>
  <si>
    <t>G=</t>
  </si>
  <si>
    <t xml:space="preserve"> F(m.u.)</t>
  </si>
  <si>
    <t>Example 6.1</t>
  </si>
  <si>
    <t>A textile mill has just purchased a lift truck that has a useful life of 5 years.</t>
  </si>
  <si>
    <t>The engineer estimates that the maintenance costs for the truck during the first year will be m.u.1,000.</t>
  </si>
  <si>
    <t xml:space="preserve">Maintenance costs are expected to increase as the truck ages at a rate of m.u.250 per year over the remaining life. </t>
  </si>
  <si>
    <t>Assume that the maintenance costs occur at the end of each year. The firm wants to set up a maintenance account that earns 12% annual interest.</t>
  </si>
  <si>
    <t>All future maintenance expenses will be paid out of this account. How much should the firm deposit in the account now?</t>
  </si>
  <si>
    <t>Example 6.2</t>
  </si>
  <si>
    <t xml:space="preserve"> P(m.u.)</t>
  </si>
  <si>
    <t>P=</t>
  </si>
  <si>
    <t>Find the present worth and the equivalent uniform series for the whole plan.</t>
  </si>
  <si>
    <t>A company is planning to invest at 7% as shown in figure by the increasing gradient,then to withdraw according to the shown pattern.</t>
  </si>
  <si>
    <t>Example 6.4</t>
  </si>
  <si>
    <t>A2=</t>
  </si>
  <si>
    <t>G2=</t>
  </si>
  <si>
    <t>A(m.u)</t>
  </si>
  <si>
    <t>P1=</t>
  </si>
  <si>
    <t>P2=</t>
  </si>
  <si>
    <t>Pt=</t>
  </si>
  <si>
    <t>Example 6.3</t>
  </si>
  <si>
    <t xml:space="preserve">A firm receives a series of eight loans from the government following the uniform gradient shown in figure. </t>
  </si>
  <si>
    <t xml:space="preserve">The loan will be repaid in a single payment 14 years from now. Determine the amount to be paid if the interest rate is 12 %. </t>
  </si>
  <si>
    <t>What is the present value of this borrowing plan?</t>
  </si>
  <si>
    <t>F8=</t>
  </si>
  <si>
    <t>F14=</t>
  </si>
  <si>
    <t xml:space="preserve">Calculate the equivalent present cost of 35000 m.u. expenditure now and 7000 m.u. / year for 5 years beginning 1 year from now </t>
  </si>
  <si>
    <t>with increases of 12% per year thereafter for the next 7 years. The interest rate is 15%.</t>
  </si>
  <si>
    <t>E=</t>
  </si>
  <si>
    <t>P(m.u)</t>
  </si>
  <si>
    <t>PE=</t>
  </si>
  <si>
    <t>P1</t>
  </si>
  <si>
    <t>P2</t>
  </si>
  <si>
    <t>PT</t>
  </si>
  <si>
    <t>Example 6.5</t>
  </si>
  <si>
    <t>A succession of eight deposits follows a geometric-progression series which has a first payment of 30,000 m.u.</t>
  </si>
  <si>
    <t xml:space="preserve">The payment at the end of the third period is 38,988 m.u. </t>
  </si>
  <si>
    <t>Find the compound amount at the time of the eighth deposit and the present worth if the interest rate is 14 % per period.</t>
  </si>
  <si>
    <t>Example 6.6</t>
  </si>
  <si>
    <t xml:space="preserve">A company will make seven consecutive annual investments starting 3 years from now. </t>
  </si>
  <si>
    <t xml:space="preserve">The first investment is 100,000 m.u. and the investments decrease at an annual rate of 10 %. </t>
  </si>
  <si>
    <t xml:space="preserve">What will be the compound amount 14 years from now if the interest rate is 12 %? </t>
  </si>
  <si>
    <t>Determine the single investment that should be made now in order to yield the same amount 14 years ahead.</t>
  </si>
  <si>
    <t>Find the equivalent uniform series of 14 year-end investments which would result in the same amount at the same time.</t>
  </si>
  <si>
    <t>Example 6.7</t>
  </si>
  <si>
    <t>P3=</t>
  </si>
  <si>
    <t>A,P,F(m.u)</t>
  </si>
  <si>
    <t>F9=</t>
  </si>
  <si>
    <t>P0=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</si>
</sst>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left" readingOrder="1"/>
    </xf>
    <xf numFmtId="0" fontId="2" fillId="0" borderId="1" xfId="0" applyFont="1" applyBorder="1" applyAlignment="1">
      <alignment horizontal="right"/>
    </xf>
    <xf numFmtId="9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/>
    </xf>
    <xf numFmtId="0" fontId="2" fillId="0" borderId="4" xfId="0" applyFont="1" applyBorder="1" applyAlignment="1">
      <alignment horizontal="right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8" xfId="0" applyFont="1" applyBorder="1" applyAlignment="1">
      <alignment horizontal="center"/>
    </xf>
    <xf numFmtId="0" fontId="2" fillId="0" borderId="9" xfId="0" applyFont="1" applyBorder="1" applyAlignment="1">
      <alignment/>
    </xf>
    <xf numFmtId="0" fontId="2" fillId="2" borderId="10" xfId="0" applyFont="1" applyFill="1" applyBorder="1" applyAlignment="1">
      <alignment horizontal="right"/>
    </xf>
    <xf numFmtId="0" fontId="2" fillId="0" borderId="11" xfId="0" applyFont="1" applyBorder="1" applyAlignment="1">
      <alignment horizontal="right"/>
    </xf>
    <xf numFmtId="38" fontId="1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right"/>
    </xf>
    <xf numFmtId="0" fontId="1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4" xfId="0" applyFont="1" applyFill="1" applyBorder="1" applyAlignment="1">
      <alignment horizontal="right"/>
    </xf>
    <xf numFmtId="0" fontId="0" fillId="2" borderId="5" xfId="0" applyFill="1" applyBorder="1" applyAlignment="1">
      <alignment/>
    </xf>
    <xf numFmtId="0" fontId="2" fillId="0" borderId="5" xfId="0" applyFont="1" applyBorder="1" applyAlignment="1">
      <alignment horizontal="right"/>
    </xf>
    <xf numFmtId="9" fontId="1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/>
    </xf>
    <xf numFmtId="0" fontId="0" fillId="0" borderId="5" xfId="0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2" fillId="2" borderId="5" xfId="0" applyFont="1" applyFill="1" applyBorder="1" applyAlignment="1">
      <alignment horizontal="right"/>
    </xf>
    <xf numFmtId="38" fontId="1" fillId="0" borderId="5" xfId="0" applyNumberFormat="1" applyFont="1" applyBorder="1" applyAlignment="1">
      <alignment horizontal="center"/>
    </xf>
    <xf numFmtId="0" fontId="2" fillId="0" borderId="5" xfId="0" applyFont="1" applyFill="1" applyBorder="1" applyAlignment="1">
      <alignment horizontal="right"/>
    </xf>
    <xf numFmtId="8" fontId="0" fillId="0" borderId="5" xfId="0" applyNumberFormat="1" applyBorder="1" applyAlignment="1">
      <alignment/>
    </xf>
    <xf numFmtId="38" fontId="1" fillId="0" borderId="15" xfId="0" applyNumberFormat="1" applyFont="1" applyBorder="1" applyAlignment="1">
      <alignment horizontal="center"/>
    </xf>
    <xf numFmtId="9" fontId="1" fillId="0" borderId="15" xfId="0" applyNumberFormat="1" applyFont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7</xdr:row>
      <xdr:rowOff>0</xdr:rowOff>
    </xdr:from>
    <xdr:to>
      <xdr:col>8</xdr:col>
      <xdr:colOff>533400</xdr:colOff>
      <xdr:row>22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-2148" t="-2409" r="-1670" b="-6024"/>
        <a:stretch>
          <a:fillRect/>
        </a:stretch>
      </xdr:blipFill>
      <xdr:spPr>
        <a:xfrm>
          <a:off x="1409700" y="1400175"/>
          <a:ext cx="4143375" cy="2724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561975</xdr:colOff>
      <xdr:row>9</xdr:row>
      <xdr:rowOff>85725</xdr:rowOff>
    </xdr:from>
    <xdr:to>
      <xdr:col>10</xdr:col>
      <xdr:colOff>238125</xdr:colOff>
      <xdr:row>26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1275" y="1914525"/>
          <a:ext cx="4552950" cy="2724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3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4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5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4"/>
  <sheetViews>
    <sheetView tabSelected="1" workbookViewId="0" topLeftCell="A4">
      <selection activeCell="A4" sqref="A1:A16384"/>
    </sheetView>
  </sheetViews>
  <sheetFormatPr defaultColWidth="9.140625" defaultRowHeight="12.75"/>
  <cols>
    <col min="1" max="1" width="9.140625" style="36" customWidth="1"/>
  </cols>
  <sheetData>
    <row r="1" spans="1:2" ht="15.75">
      <c r="A1" s="36">
        <v>6.1</v>
      </c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5" spans="1:2" ht="15.75">
      <c r="A5" s="36">
        <v>6.2</v>
      </c>
      <c r="B5" s="1" t="s">
        <v>14</v>
      </c>
    </row>
    <row r="6" ht="15.75">
      <c r="B6" s="1" t="s">
        <v>15</v>
      </c>
    </row>
    <row r="7" ht="15.75">
      <c r="B7" s="1" t="s">
        <v>16</v>
      </c>
    </row>
    <row r="8" ht="15.75">
      <c r="B8" s="1" t="s">
        <v>17</v>
      </c>
    </row>
    <row r="9" ht="15.75">
      <c r="B9" s="1" t="s">
        <v>18</v>
      </c>
    </row>
    <row r="10" spans="1:2" ht="15.75">
      <c r="A10" s="36">
        <v>6.3</v>
      </c>
      <c r="B10" s="1" t="s">
        <v>23</v>
      </c>
    </row>
    <row r="11" ht="15.75">
      <c r="B11" s="1" t="s">
        <v>22</v>
      </c>
    </row>
    <row r="12" spans="1:2" ht="15.75">
      <c r="A12" s="36">
        <v>6.4</v>
      </c>
      <c r="B12" s="1" t="s">
        <v>32</v>
      </c>
    </row>
    <row r="13" ht="15.75">
      <c r="B13" s="1" t="s">
        <v>33</v>
      </c>
    </row>
    <row r="14" ht="15.75">
      <c r="B14" s="1" t="s">
        <v>34</v>
      </c>
    </row>
    <row r="15" spans="1:2" ht="15.75">
      <c r="A15" s="36">
        <v>6.5</v>
      </c>
      <c r="B15" s="1" t="s">
        <v>37</v>
      </c>
    </row>
    <row r="16" ht="15.75">
      <c r="B16" s="1" t="s">
        <v>38</v>
      </c>
    </row>
    <row r="17" spans="1:2" ht="15.75">
      <c r="A17" s="36">
        <v>6.6</v>
      </c>
      <c r="B17" s="1" t="s">
        <v>46</v>
      </c>
    </row>
    <row r="18" ht="15.75">
      <c r="B18" s="1" t="s">
        <v>47</v>
      </c>
    </row>
    <row r="19" ht="15.75">
      <c r="B19" s="1" t="s">
        <v>48</v>
      </c>
    </row>
    <row r="20" spans="1:2" ht="15.75">
      <c r="A20" s="36">
        <v>6.7</v>
      </c>
      <c r="B20" s="1" t="s">
        <v>50</v>
      </c>
    </row>
    <row r="21" ht="15.75">
      <c r="B21" s="1" t="s">
        <v>51</v>
      </c>
    </row>
    <row r="22" ht="15.75">
      <c r="B22" s="1" t="s">
        <v>52</v>
      </c>
    </row>
    <row r="23" ht="15.75">
      <c r="B23" s="1" t="s">
        <v>53</v>
      </c>
    </row>
    <row r="24" ht="15.75">
      <c r="B24" s="1" t="s">
        <v>54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"/>
  <sheetViews>
    <sheetView workbookViewId="0" topLeftCell="A1">
      <selection activeCell="A8" sqref="A8"/>
    </sheetView>
  </sheetViews>
  <sheetFormatPr defaultColWidth="9.140625" defaultRowHeight="12.75"/>
  <cols>
    <col min="2" max="2" width="9.8515625" style="0" bestFit="1" customWidth="1"/>
  </cols>
  <sheetData>
    <row r="1" spans="1:3" ht="16.5" thickBot="1">
      <c r="A1" s="32" t="s">
        <v>13</v>
      </c>
      <c r="B1" s="33"/>
      <c r="C1" s="34"/>
    </row>
    <row r="2" spans="1:3" ht="15.75">
      <c r="A2" s="2" t="s">
        <v>4</v>
      </c>
      <c r="B2" s="3">
        <v>0.1</v>
      </c>
      <c r="C2" s="4"/>
    </row>
    <row r="3" spans="1:3" ht="15.75">
      <c r="A3" s="5" t="s">
        <v>5</v>
      </c>
      <c r="B3" s="6">
        <v>8</v>
      </c>
      <c r="C3" s="7" t="s">
        <v>6</v>
      </c>
    </row>
    <row r="4" spans="1:3" ht="15.75">
      <c r="A4" s="8" t="s">
        <v>10</v>
      </c>
      <c r="B4" s="9">
        <v>100000</v>
      </c>
      <c r="C4" s="10" t="s">
        <v>8</v>
      </c>
    </row>
    <row r="5" spans="1:3" ht="16.5" thickBot="1">
      <c r="A5" s="15" t="s">
        <v>11</v>
      </c>
      <c r="B5" s="16">
        <f>-(B4-47500)/7</f>
        <v>-7500</v>
      </c>
      <c r="C5" s="17"/>
    </row>
    <row r="6" spans="1:3" ht="16.5" thickBot="1">
      <c r="A6" s="11" t="s">
        <v>9</v>
      </c>
      <c r="B6" s="33" t="s">
        <v>12</v>
      </c>
      <c r="C6" s="34"/>
    </row>
    <row r="7" spans="1:3" ht="16.5" thickBot="1">
      <c r="A7" s="12" t="s">
        <v>7</v>
      </c>
      <c r="B7" s="13">
        <f>FV(B2,B3,B4,,0)+FV(B2,B3,B5,,0)/B2+B5*B3/B2</f>
        <v>-885897.2025000002</v>
      </c>
      <c r="C7" s="14" t="s">
        <v>8</v>
      </c>
    </row>
  </sheetData>
  <mergeCells count="2">
    <mergeCell ref="A1:C1"/>
    <mergeCell ref="B6:C6"/>
  </mergeCells>
  <printOptions/>
  <pageMargins left="0.75" right="0.75" top="1" bottom="1" header="0.5" footer="0.5"/>
  <pageSetup orientation="portrait" paperSize="9"/>
  <legacyDrawing r:id="rId2"/>
  <oleObjects>
    <oleObject progId="Visio.Drawing.11" shapeId="192697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C8"/>
  <sheetViews>
    <sheetView workbookViewId="0" topLeftCell="A1">
      <selection activeCell="A1" sqref="A1:IV16384"/>
    </sheetView>
  </sheetViews>
  <sheetFormatPr defaultColWidth="9.140625" defaultRowHeight="12.75"/>
  <cols>
    <col min="1" max="1" width="14.57421875" style="0" customWidth="1"/>
    <col min="2" max="2" width="14.00390625" style="0" customWidth="1"/>
  </cols>
  <sheetData>
    <row r="1" spans="1:3" ht="16.5" thickBot="1">
      <c r="A1" s="32" t="s">
        <v>19</v>
      </c>
      <c r="B1" s="33"/>
      <c r="C1" s="34"/>
    </row>
    <row r="2" spans="1:3" ht="15.75">
      <c r="A2" s="2" t="s">
        <v>4</v>
      </c>
      <c r="B2" s="3">
        <v>0.12</v>
      </c>
      <c r="C2" s="4"/>
    </row>
    <row r="3" spans="1:3" ht="15.75">
      <c r="A3" s="5" t="s">
        <v>5</v>
      </c>
      <c r="B3" s="6">
        <v>5</v>
      </c>
      <c r="C3" s="7" t="s">
        <v>6</v>
      </c>
    </row>
    <row r="4" spans="1:3" ht="15.75">
      <c r="A4" s="8" t="s">
        <v>10</v>
      </c>
      <c r="B4" s="9">
        <v>1000</v>
      </c>
      <c r="C4" s="10" t="s">
        <v>8</v>
      </c>
    </row>
    <row r="5" spans="1:3" ht="16.5" thickBot="1">
      <c r="A5" s="15" t="s">
        <v>11</v>
      </c>
      <c r="B5" s="16">
        <v>250</v>
      </c>
      <c r="C5" s="17"/>
    </row>
    <row r="6" spans="1:3" ht="16.5" thickBot="1">
      <c r="A6" s="11" t="s">
        <v>9</v>
      </c>
      <c r="B6" s="33" t="s">
        <v>20</v>
      </c>
      <c r="C6" s="34"/>
    </row>
    <row r="7" spans="1:3" ht="16.5" thickBot="1">
      <c r="A7" s="12" t="s">
        <v>21</v>
      </c>
      <c r="B7" s="13">
        <f>(FV(B2,B3,B4,,0)+FV(B2,B3,B5,,0)/B2+B5*B3/B2)/(1+B2)^5</f>
        <v>-5204.0302101616935</v>
      </c>
      <c r="C7" s="14" t="s">
        <v>8</v>
      </c>
    </row>
    <row r="8" ht="15.75">
      <c r="A8" s="18"/>
    </row>
  </sheetData>
  <mergeCells count="2">
    <mergeCell ref="A1:C1"/>
    <mergeCell ref="B6:C6"/>
  </mergeCells>
  <printOptions/>
  <pageMargins left="0.75" right="0.75" top="1" bottom="1" header="0.5" footer="0.5"/>
  <pageSetup orientation="portrait" paperSize="9"/>
  <legacyDrawing r:id="rId2"/>
  <oleObjects>
    <oleObject progId="Visio.Drawing.11" shapeId="202726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B19" sqref="B19"/>
    </sheetView>
  </sheetViews>
  <sheetFormatPr defaultColWidth="9.140625" defaultRowHeight="12.75"/>
  <cols>
    <col min="2" max="2" width="11.28125" style="0" bestFit="1" customWidth="1"/>
  </cols>
  <sheetData>
    <row r="1" spans="1:5" ht="15.75">
      <c r="A1" s="35" t="s">
        <v>31</v>
      </c>
      <c r="B1" s="35"/>
      <c r="C1" s="35"/>
      <c r="D1" s="19"/>
      <c r="E1" s="19"/>
    </row>
    <row r="2" spans="1:5" ht="15.75">
      <c r="A2" s="20" t="s">
        <v>4</v>
      </c>
      <c r="B2" s="21">
        <v>0.07</v>
      </c>
      <c r="C2" s="22"/>
      <c r="D2" s="23"/>
      <c r="E2" s="23"/>
    </row>
    <row r="3" spans="1:5" ht="15.75">
      <c r="A3" s="20" t="s">
        <v>5</v>
      </c>
      <c r="B3" s="6">
        <v>12</v>
      </c>
      <c r="C3" s="24" t="s">
        <v>6</v>
      </c>
      <c r="D3" s="23"/>
      <c r="E3" s="23"/>
    </row>
    <row r="4" spans="1:5" ht="15.75">
      <c r="A4" s="20" t="s">
        <v>10</v>
      </c>
      <c r="B4" s="6">
        <v>5000</v>
      </c>
      <c r="C4" s="25" t="s">
        <v>8</v>
      </c>
      <c r="D4" s="23" t="s">
        <v>25</v>
      </c>
      <c r="E4" s="23">
        <v>2000</v>
      </c>
    </row>
    <row r="5" spans="1:5" ht="15.75">
      <c r="A5" s="20" t="s">
        <v>11</v>
      </c>
      <c r="B5" s="6">
        <v>-1000</v>
      </c>
      <c r="C5" s="25"/>
      <c r="D5" s="23" t="s">
        <v>26</v>
      </c>
      <c r="E5" s="23">
        <v>500</v>
      </c>
    </row>
    <row r="6" spans="1:5" ht="15.75">
      <c r="A6" s="26" t="s">
        <v>9</v>
      </c>
      <c r="B6" s="35" t="s">
        <v>27</v>
      </c>
      <c r="C6" s="35"/>
      <c r="D6" s="19"/>
      <c r="E6" s="19"/>
    </row>
    <row r="7" spans="1:5" ht="15.75">
      <c r="A7" s="20" t="s">
        <v>7</v>
      </c>
      <c r="B7" s="27">
        <f>(FV(B2,5,B4,,0)+FV(B2,5,B5,,0)/B2+B5*5/B2)*(1+B2)^2+FV(B2,2,1000,,0)</f>
        <v>-22711.232712044985</v>
      </c>
      <c r="C7" s="25" t="s">
        <v>8</v>
      </c>
      <c r="D7" s="23"/>
      <c r="E7" s="23"/>
    </row>
    <row r="8" spans="1:5" ht="15.75">
      <c r="A8" s="28" t="s">
        <v>28</v>
      </c>
      <c r="B8" s="23">
        <f>-B7/(1+B2)^12</f>
        <v>10084.058933247372</v>
      </c>
      <c r="C8" s="23"/>
      <c r="D8" s="23"/>
      <c r="E8" s="23"/>
    </row>
    <row r="9" spans="1:5" ht="15.75">
      <c r="A9" s="28" t="s">
        <v>29</v>
      </c>
      <c r="B9" s="29">
        <f>PV(B2,5,E4,,0)+PV(B2,5,E5,,0)/B2+E5*5/B2/(1+B2)^5</f>
        <v>-12023.72728996128</v>
      </c>
      <c r="C9" s="23"/>
      <c r="D9" s="23"/>
      <c r="E9" s="23"/>
    </row>
    <row r="10" spans="1:5" ht="15.75">
      <c r="A10" s="28" t="s">
        <v>30</v>
      </c>
      <c r="B10" s="29">
        <f>B9+B8</f>
        <v>-1939.668356713908</v>
      </c>
      <c r="C10" s="23"/>
      <c r="D10" s="23"/>
      <c r="E10" s="23"/>
    </row>
    <row r="11" spans="1:5" ht="15.75">
      <c r="A11" s="28" t="s">
        <v>10</v>
      </c>
      <c r="B11" s="29">
        <f>PMT(B2,B3,B10,,0)</f>
        <v>244.20810344149663</v>
      </c>
      <c r="C11" s="23"/>
      <c r="D11" s="23"/>
      <c r="E11" s="23"/>
    </row>
  </sheetData>
  <mergeCells count="2">
    <mergeCell ref="A1:C1"/>
    <mergeCell ref="B6:C6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9"/>
  <sheetViews>
    <sheetView workbookViewId="0" topLeftCell="A1">
      <selection activeCell="A2" sqref="A2"/>
    </sheetView>
  </sheetViews>
  <sheetFormatPr defaultColWidth="9.140625" defaultRowHeight="12.75"/>
  <cols>
    <col min="1" max="1" width="13.8515625" style="0" customWidth="1"/>
    <col min="2" max="2" width="13.140625" style="0" customWidth="1"/>
  </cols>
  <sheetData>
    <row r="1" spans="1:3" ht="16.5" thickBot="1">
      <c r="A1" s="32" t="s">
        <v>24</v>
      </c>
      <c r="B1" s="33"/>
      <c r="C1" s="34"/>
    </row>
    <row r="2" spans="1:3" ht="15.75">
      <c r="A2" s="2" t="s">
        <v>4</v>
      </c>
      <c r="B2" s="3">
        <v>0.12</v>
      </c>
      <c r="C2" s="4"/>
    </row>
    <row r="3" spans="1:3" ht="15.75">
      <c r="A3" s="5" t="s">
        <v>5</v>
      </c>
      <c r="B3" s="6">
        <v>14</v>
      </c>
      <c r="C3" s="7" t="s">
        <v>6</v>
      </c>
    </row>
    <row r="4" spans="1:3" ht="15.75">
      <c r="A4" s="8" t="s">
        <v>10</v>
      </c>
      <c r="B4" s="9">
        <v>150000</v>
      </c>
      <c r="C4" s="10" t="s">
        <v>8</v>
      </c>
    </row>
    <row r="5" spans="1:3" ht="16.5" thickBot="1">
      <c r="A5" s="15" t="s">
        <v>11</v>
      </c>
      <c r="B5" s="16">
        <v>50000</v>
      </c>
      <c r="C5" s="17"/>
    </row>
    <row r="6" spans="1:3" ht="16.5" thickBot="1">
      <c r="A6" s="11" t="s">
        <v>9</v>
      </c>
      <c r="B6" s="33" t="s">
        <v>27</v>
      </c>
      <c r="C6" s="34"/>
    </row>
    <row r="7" spans="1:3" ht="15.75">
      <c r="A7" s="15" t="s">
        <v>35</v>
      </c>
      <c r="B7" s="30">
        <f>(FV(B2,8,B4,,0)+FV(B2,8,B5,,0)/B2+B5*8/B2)</f>
        <v>-3636492.7769477186</v>
      </c>
      <c r="C7" s="17" t="s">
        <v>8</v>
      </c>
    </row>
    <row r="8" spans="1:3" ht="15.75">
      <c r="A8" s="28" t="s">
        <v>36</v>
      </c>
      <c r="B8" s="29">
        <f>FV(B2,6,,B7,0)</f>
        <v>7177791.937647169</v>
      </c>
      <c r="C8" s="23"/>
    </row>
    <row r="9" spans="1:3" ht="15.75">
      <c r="A9" s="28" t="s">
        <v>21</v>
      </c>
      <c r="B9" s="29">
        <f>PV(B2,8,,B7,0)</f>
        <v>1468718.4412773044</v>
      </c>
      <c r="C9" s="23"/>
    </row>
  </sheetData>
  <mergeCells count="2">
    <mergeCell ref="A1:C1"/>
    <mergeCell ref="B6:C6"/>
  </mergeCells>
  <printOptions/>
  <pageMargins left="0.75" right="0.75" top="1" bottom="1" header="0.5" footer="0.5"/>
  <pageSetup orientation="portrait" paperSize="9"/>
  <legacyDrawing r:id="rId2"/>
  <oleObjects>
    <oleObject progId="Visio.Drawing.11" shapeId="218435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1">
      <selection activeCell="A2" sqref="A2"/>
    </sheetView>
  </sheetViews>
  <sheetFormatPr defaultColWidth="9.140625" defaultRowHeight="12.75"/>
  <cols>
    <col min="2" max="2" width="21.140625" style="0" bestFit="1" customWidth="1"/>
  </cols>
  <sheetData>
    <row r="1" spans="1:3" ht="16.5" thickBot="1">
      <c r="A1" s="32" t="s">
        <v>45</v>
      </c>
      <c r="B1" s="33"/>
      <c r="C1" s="34"/>
    </row>
    <row r="2" spans="1:3" ht="15.75">
      <c r="A2" s="2" t="s">
        <v>4</v>
      </c>
      <c r="B2" s="3">
        <v>0.15</v>
      </c>
      <c r="C2" s="4"/>
    </row>
    <row r="3" spans="1:3" ht="15.75">
      <c r="A3" s="5" t="s">
        <v>5</v>
      </c>
      <c r="B3" s="6">
        <v>8</v>
      </c>
      <c r="C3" s="7" t="s">
        <v>6</v>
      </c>
    </row>
    <row r="4" spans="1:3" ht="15.75">
      <c r="A4" s="8" t="s">
        <v>10</v>
      </c>
      <c r="B4" s="9">
        <v>7000</v>
      </c>
      <c r="C4" s="10" t="s">
        <v>8</v>
      </c>
    </row>
    <row r="5" spans="1:3" ht="16.5" thickBot="1">
      <c r="A5" s="15" t="s">
        <v>39</v>
      </c>
      <c r="B5" s="31">
        <v>0.12</v>
      </c>
      <c r="C5" s="17"/>
    </row>
    <row r="6" spans="1:3" ht="16.5" thickBot="1">
      <c r="A6" s="11" t="s">
        <v>9</v>
      </c>
      <c r="B6" s="33" t="s">
        <v>40</v>
      </c>
      <c r="C6" s="34"/>
    </row>
    <row r="7" spans="1:3" ht="15.75">
      <c r="A7" s="15" t="s">
        <v>41</v>
      </c>
      <c r="B7" s="30">
        <f>(B4/(1+B2)^8)*((1+B5)^8-(1+B2)^8)/(B5-B2)</f>
        <v>44474.09066133484</v>
      </c>
      <c r="C7" s="17" t="s">
        <v>8</v>
      </c>
    </row>
    <row r="8" spans="1:3" ht="15.75">
      <c r="A8" s="28" t="s">
        <v>42</v>
      </c>
      <c r="B8" s="29">
        <f>PV(B2,4,B4,,0)</f>
        <v>-19984.848538991777</v>
      </c>
      <c r="C8" s="23"/>
    </row>
    <row r="9" spans="1:3" ht="15.75">
      <c r="A9" s="28" t="s">
        <v>43</v>
      </c>
      <c r="B9" s="29">
        <f>PV(B2,4,,B7,0)</f>
        <v>-25428.205680417013</v>
      </c>
      <c r="C9" s="23"/>
    </row>
    <row r="10" spans="1:3" ht="15.75">
      <c r="A10" s="28" t="s">
        <v>44</v>
      </c>
      <c r="B10" s="29">
        <f>-35000+B8+B9</f>
        <v>-80413.05421940879</v>
      </c>
      <c r="C10" s="23"/>
    </row>
  </sheetData>
  <mergeCells count="2">
    <mergeCell ref="A1:C1"/>
    <mergeCell ref="B6:C6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8"/>
  <sheetViews>
    <sheetView workbookViewId="0" topLeftCell="A1">
      <selection activeCell="A2" sqref="A2"/>
    </sheetView>
  </sheetViews>
  <sheetFormatPr defaultColWidth="9.140625" defaultRowHeight="12.75"/>
  <cols>
    <col min="2" max="2" width="10.8515625" style="0" bestFit="1" customWidth="1"/>
  </cols>
  <sheetData>
    <row r="1" spans="1:5" ht="16.5" thickBot="1">
      <c r="A1" s="32" t="s">
        <v>49</v>
      </c>
      <c r="B1" s="33"/>
      <c r="C1" s="34"/>
      <c r="E1" s="1"/>
    </row>
    <row r="2" spans="1:3" ht="15.75">
      <c r="A2" s="2" t="s">
        <v>4</v>
      </c>
      <c r="B2" s="3">
        <v>0.14</v>
      </c>
      <c r="C2" s="4"/>
    </row>
    <row r="3" spans="1:3" ht="15.75">
      <c r="A3" s="5" t="s">
        <v>5</v>
      </c>
      <c r="B3" s="6">
        <v>8</v>
      </c>
      <c r="C3" s="7" t="s">
        <v>6</v>
      </c>
    </row>
    <row r="4" spans="1:3" ht="15.75">
      <c r="A4" s="8" t="s">
        <v>10</v>
      </c>
      <c r="B4" s="9">
        <v>30000</v>
      </c>
      <c r="C4" s="10" t="s">
        <v>8</v>
      </c>
    </row>
    <row r="5" spans="1:3" ht="16.5" thickBot="1">
      <c r="A5" s="15" t="s">
        <v>39</v>
      </c>
      <c r="B5" s="31">
        <f>(38988/30000)^0.5-1</f>
        <v>0.14000000000000012</v>
      </c>
      <c r="C5" s="17"/>
    </row>
    <row r="6" spans="1:3" ht="16.5" thickBot="1">
      <c r="A6" s="11" t="s">
        <v>9</v>
      </c>
      <c r="B6" s="33" t="s">
        <v>40</v>
      </c>
      <c r="C6" s="34"/>
    </row>
    <row r="7" spans="1:3" ht="15.75">
      <c r="A7" s="15" t="s">
        <v>7</v>
      </c>
      <c r="B7" s="30">
        <f>B4*B3*(1+B5)^(B3-1)</f>
        <v>600544.5099088901</v>
      </c>
      <c r="C7" s="17" t="s">
        <v>8</v>
      </c>
    </row>
    <row r="8" spans="1:3" ht="15.75">
      <c r="A8" s="28" t="s">
        <v>21</v>
      </c>
      <c r="B8" s="23">
        <f>B7/1.14^8</f>
        <v>210526.3157894739</v>
      </c>
      <c r="C8" s="23"/>
    </row>
  </sheetData>
  <mergeCells count="2">
    <mergeCell ref="A1:C1"/>
    <mergeCell ref="B6:C6"/>
  </mergeCells>
  <printOptions/>
  <pageMargins left="0.75" right="0.75" top="1" bottom="1" header="0.5" footer="0.5"/>
  <pageSetup orientation="portrait" paperSize="9"/>
  <legacyDrawing r:id="rId2"/>
  <oleObjects>
    <oleObject progId="Visio.Drawing.11" shapeId="227725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1">
      <selection activeCell="A1" sqref="A1:IV16384"/>
    </sheetView>
  </sheetViews>
  <sheetFormatPr defaultColWidth="9.140625" defaultRowHeight="12.75"/>
  <cols>
    <col min="2" max="2" width="14.00390625" style="0" bestFit="1" customWidth="1"/>
  </cols>
  <sheetData>
    <row r="1" spans="1:3" ht="15.75">
      <c r="A1" s="35" t="s">
        <v>55</v>
      </c>
      <c r="B1" s="35"/>
      <c r="C1" s="35"/>
    </row>
    <row r="2" spans="1:3" ht="15.75">
      <c r="A2" s="20" t="s">
        <v>4</v>
      </c>
      <c r="B2" s="21">
        <v>0.12</v>
      </c>
      <c r="C2" s="22"/>
    </row>
    <row r="3" spans="1:3" ht="15.75">
      <c r="A3" s="20" t="s">
        <v>5</v>
      </c>
      <c r="B3" s="6">
        <v>14</v>
      </c>
      <c r="C3" s="24" t="s">
        <v>6</v>
      </c>
    </row>
    <row r="4" spans="1:3" ht="15.75">
      <c r="A4" s="20" t="s">
        <v>56</v>
      </c>
      <c r="B4" s="6">
        <v>100000</v>
      </c>
      <c r="C4" s="25" t="s">
        <v>8</v>
      </c>
    </row>
    <row r="5" spans="1:3" ht="15.75">
      <c r="A5" s="20" t="s">
        <v>39</v>
      </c>
      <c r="B5" s="21">
        <v>-0.1</v>
      </c>
      <c r="C5" s="25"/>
    </row>
    <row r="6" spans="1:3" ht="15.75">
      <c r="A6" s="26" t="s">
        <v>9</v>
      </c>
      <c r="B6" s="35" t="s">
        <v>57</v>
      </c>
      <c r="C6" s="35"/>
    </row>
    <row r="7" spans="1:3" ht="15.75">
      <c r="A7" s="20" t="s">
        <v>58</v>
      </c>
      <c r="B7" s="27">
        <f>(B4)*((1+B5)^7-(1+B2)^7)/(B5-B2)</f>
        <v>787447.5033664005</v>
      </c>
      <c r="C7" s="25" t="s">
        <v>8</v>
      </c>
    </row>
    <row r="8" spans="1:3" ht="15.75">
      <c r="A8" s="28" t="s">
        <v>36</v>
      </c>
      <c r="B8" s="29">
        <f>FV(B2,5,,B7,0)</f>
        <v>-1387751.5585143804</v>
      </c>
      <c r="C8" s="23"/>
    </row>
    <row r="9" spans="1:3" ht="15.75">
      <c r="A9" s="28" t="s">
        <v>59</v>
      </c>
      <c r="B9" s="29">
        <f>PV(B2,B3,,B8,0)</f>
        <v>283961.4638606401</v>
      </c>
      <c r="C9" s="23"/>
    </row>
    <row r="10" spans="1:3" ht="15.75">
      <c r="A10" s="28" t="s">
        <v>10</v>
      </c>
      <c r="B10" s="29">
        <f>PMT(B2,B3,B9,,0)</f>
        <v>-42841.61989921617</v>
      </c>
      <c r="C10" s="23"/>
    </row>
  </sheetData>
  <mergeCells count="2">
    <mergeCell ref="A1:C1"/>
    <mergeCell ref="B6:C6"/>
  </mergeCells>
  <printOptions/>
  <pageMargins left="0.75" right="0.75" top="1" bottom="1" header="0.5" footer="0.5"/>
  <pageSetup orientation="portrait" paperSize="9"/>
  <legacyDrawing r:id="rId2"/>
  <oleObjects>
    <oleObject progId="Visio.Drawing.11" shapeId="23246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engineering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osama</dc:creator>
  <cp:keywords/>
  <dc:description/>
  <cp:lastModifiedBy>osama</cp:lastModifiedBy>
  <dcterms:created xsi:type="dcterms:W3CDTF">1998-12-31T22:06:46Z</dcterms:created>
  <dcterms:modified xsi:type="dcterms:W3CDTF">1999-01-01T01:03:26Z</dcterms:modified>
  <cp:category/>
  <cp:version/>
  <cp:contentType/>
  <cp:contentStatus/>
</cp:coreProperties>
</file>