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1320" windowHeight="646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<sst xmlns="http://schemas.openxmlformats.org/spreadsheetml/2006/main" count="112" uniqueCount="59">
  <si>
    <t>January</t>
  </si>
  <si>
    <t>February</t>
  </si>
  <si>
    <t>March</t>
  </si>
  <si>
    <t>April</t>
  </si>
  <si>
    <t>May</t>
  </si>
  <si>
    <t>June</t>
  </si>
  <si>
    <t>Loan</t>
  </si>
  <si>
    <t>Owl (Purchase price)</t>
  </si>
  <si>
    <t>Owl (Selling price)</t>
  </si>
  <si>
    <t>Purchases</t>
  </si>
  <si>
    <t>Purchase value</t>
  </si>
  <si>
    <t>Cash out</t>
  </si>
  <si>
    <t>Sales forecast (total)</t>
  </si>
  <si>
    <t>Sales forecast (cash)</t>
  </si>
  <si>
    <t>Sales forecast (credit)</t>
  </si>
  <si>
    <t>Percentage cash sales</t>
  </si>
  <si>
    <t>Cash in (cash sales)</t>
  </si>
  <si>
    <t>Cash in (credit sales)</t>
  </si>
  <si>
    <t>Advertising</t>
  </si>
  <si>
    <t>Telephone bill</t>
  </si>
  <si>
    <t>Hire of market stall</t>
  </si>
  <si>
    <t>Misc expenses</t>
  </si>
  <si>
    <t>Opening balance</t>
  </si>
  <si>
    <t>Cash in</t>
  </si>
  <si>
    <t>Net cash flow</t>
  </si>
  <si>
    <t>Closing balance</t>
  </si>
  <si>
    <t>Sales Revenue</t>
  </si>
  <si>
    <t>Cost of Sales</t>
  </si>
  <si>
    <t>Gross Profit</t>
  </si>
  <si>
    <t>Overheads</t>
  </si>
  <si>
    <t>Net Profit</t>
  </si>
  <si>
    <t>Total</t>
  </si>
  <si>
    <t>First 6 months P &amp; L</t>
  </si>
  <si>
    <t>Assets</t>
  </si>
  <si>
    <t>Stock</t>
  </si>
  <si>
    <t>Debtors</t>
  </si>
  <si>
    <t>Liabilities</t>
  </si>
  <si>
    <t>Cash</t>
  </si>
  <si>
    <t>Bank loan</t>
  </si>
  <si>
    <t>Creditors</t>
  </si>
  <si>
    <t>NET</t>
  </si>
  <si>
    <t>Net Assets</t>
  </si>
  <si>
    <t>Retained profit</t>
  </si>
  <si>
    <t>Balance sheet at end of 6 June</t>
  </si>
  <si>
    <t>Cost of sales</t>
  </si>
  <si>
    <t>PBIT</t>
  </si>
  <si>
    <t>Fixed assets</t>
  </si>
  <si>
    <t>Current assets</t>
  </si>
  <si>
    <t xml:space="preserve">  Cash</t>
  </si>
  <si>
    <t xml:space="preserve">  Debtors</t>
  </si>
  <si>
    <t xml:space="preserve">  Stock</t>
  </si>
  <si>
    <t>Total assets</t>
  </si>
  <si>
    <t>Current liabilities</t>
  </si>
  <si>
    <t>Long term liabilities</t>
  </si>
  <si>
    <t>Total liabilities</t>
  </si>
  <si>
    <t>Balance sheet as at end June</t>
  </si>
  <si>
    <t>Shareholders input</t>
  </si>
  <si>
    <t>Nrt Assets</t>
  </si>
  <si>
    <t>Are we right?</t>
  </si>
</sst>
</file>

<file path=xl/styles.xml><?xml version="1.0" encoding="utf-8"?>
<styleSheet xmlns="http://schemas.openxmlformats.org/spreadsheetml/2006/main">
  <numFmts count="23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.00_ ;[Red]\-#,##0.00\ "/>
  </numFmts>
  <fonts count="6">
    <font>
      <sz val="10"/>
      <name val="Arial"/>
      <family val="0"/>
    </font>
    <font>
      <sz val="8"/>
      <name val="Arial"/>
      <family val="2"/>
    </font>
    <font>
      <sz val="8"/>
      <color indexed="62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9" fontId="1" fillId="0" borderId="0" xfId="19" applyFont="1" applyAlignment="1">
      <alignment/>
    </xf>
    <xf numFmtId="173" fontId="1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78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F32" sqref="F32"/>
    </sheetView>
  </sheetViews>
  <sheetFormatPr defaultColWidth="11.421875" defaultRowHeight="12.75"/>
  <cols>
    <col min="1" max="1" width="19.421875" style="1" bestFit="1" customWidth="1"/>
    <col min="2" max="2" width="10.140625" style="1" bestFit="1" customWidth="1"/>
    <col min="3" max="5" width="9.7109375" style="1" bestFit="1" customWidth="1"/>
    <col min="6" max="9" width="9.140625" style="1" customWidth="1"/>
    <col min="10" max="10" width="10.140625" style="1" bestFit="1" customWidth="1"/>
    <col min="11" max="16384" width="9.140625" style="1" customWidth="1"/>
  </cols>
  <sheetData>
    <row r="1" spans="1:2" ht="9.75">
      <c r="A1" s="1" t="s">
        <v>15</v>
      </c>
      <c r="B1" s="2">
        <v>0.3</v>
      </c>
    </row>
    <row r="2" spans="2:10" ht="9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J2" s="1" t="s">
        <v>31</v>
      </c>
    </row>
    <row r="4" spans="1:2" ht="9.75">
      <c r="A4" s="1" t="s">
        <v>6</v>
      </c>
      <c r="B4" s="3">
        <v>500</v>
      </c>
    </row>
    <row r="5" spans="1:13" ht="9.75">
      <c r="A5" s="1" t="s">
        <v>7</v>
      </c>
      <c r="B5" s="4">
        <v>5.5</v>
      </c>
      <c r="C5" s="4">
        <f aca="true" t="shared" si="0" ref="C5:G6">B5</f>
        <v>5.5</v>
      </c>
      <c r="D5" s="4">
        <f t="shared" si="0"/>
        <v>5.5</v>
      </c>
      <c r="E5" s="4">
        <f t="shared" si="0"/>
        <v>5.5</v>
      </c>
      <c r="F5" s="4">
        <f t="shared" si="0"/>
        <v>5.5</v>
      </c>
      <c r="G5" s="4">
        <f t="shared" si="0"/>
        <v>5.5</v>
      </c>
      <c r="H5" s="4"/>
      <c r="I5" s="4"/>
      <c r="J5" s="4"/>
      <c r="K5" s="4"/>
      <c r="L5" s="4"/>
      <c r="M5" s="4"/>
    </row>
    <row r="6" spans="1:13" ht="9.75">
      <c r="A6" s="1" t="s">
        <v>8</v>
      </c>
      <c r="B6" s="4">
        <v>8</v>
      </c>
      <c r="C6" s="4">
        <f t="shared" si="0"/>
        <v>8</v>
      </c>
      <c r="D6" s="4">
        <f t="shared" si="0"/>
        <v>8</v>
      </c>
      <c r="E6" s="4">
        <f t="shared" si="0"/>
        <v>8</v>
      </c>
      <c r="F6" s="4">
        <f t="shared" si="0"/>
        <v>8</v>
      </c>
      <c r="G6" s="4">
        <f t="shared" si="0"/>
        <v>8</v>
      </c>
      <c r="H6" s="4"/>
      <c r="I6" s="4"/>
      <c r="J6" s="4"/>
      <c r="K6" s="4"/>
      <c r="L6" s="4"/>
      <c r="M6" s="4"/>
    </row>
    <row r="7" spans="1:10" ht="9.75">
      <c r="A7" s="1" t="s">
        <v>9</v>
      </c>
      <c r="B7" s="1">
        <v>300</v>
      </c>
      <c r="C7" s="1">
        <v>300</v>
      </c>
      <c r="D7" s="1">
        <v>350</v>
      </c>
      <c r="E7" s="1">
        <v>350</v>
      </c>
      <c r="F7" s="1">
        <v>350</v>
      </c>
      <c r="G7" s="1">
        <v>350</v>
      </c>
      <c r="J7" s="5">
        <f>SUM(B7:I7)</f>
        <v>2000</v>
      </c>
    </row>
    <row r="8" spans="1:13" ht="9.75">
      <c r="A8" s="1" t="s">
        <v>10</v>
      </c>
      <c r="B8" s="4">
        <f aca="true" t="shared" si="1" ref="B8:G8">B7*B5</f>
        <v>1650</v>
      </c>
      <c r="C8" s="4">
        <f t="shared" si="1"/>
        <v>1650</v>
      </c>
      <c r="D8" s="4">
        <f t="shared" si="1"/>
        <v>1925</v>
      </c>
      <c r="E8" s="4">
        <f t="shared" si="1"/>
        <v>1925</v>
      </c>
      <c r="F8" s="4">
        <f t="shared" si="1"/>
        <v>1925</v>
      </c>
      <c r="G8" s="4">
        <f t="shared" si="1"/>
        <v>1925</v>
      </c>
      <c r="H8" s="4"/>
      <c r="I8" s="4"/>
      <c r="J8" s="4">
        <f>SUM(B8:I8)</f>
        <v>11000</v>
      </c>
      <c r="K8" s="4"/>
      <c r="L8" s="4"/>
      <c r="M8" s="4"/>
    </row>
    <row r="9" spans="1:10" ht="9.75">
      <c r="A9" s="1" t="s">
        <v>11</v>
      </c>
      <c r="C9" s="4">
        <f aca="true" t="shared" si="2" ref="C9:H9">B8</f>
        <v>1650</v>
      </c>
      <c r="D9" s="4">
        <f t="shared" si="2"/>
        <v>1650</v>
      </c>
      <c r="E9" s="4">
        <f t="shared" si="2"/>
        <v>1925</v>
      </c>
      <c r="F9" s="4">
        <f t="shared" si="2"/>
        <v>1925</v>
      </c>
      <c r="G9" s="4">
        <f t="shared" si="2"/>
        <v>1925</v>
      </c>
      <c r="H9" s="4">
        <f t="shared" si="2"/>
        <v>1925</v>
      </c>
      <c r="J9" s="1">
        <f>SUM(B9:I9)</f>
        <v>11000</v>
      </c>
    </row>
    <row r="10" spans="1:10" ht="9.75">
      <c r="A10" s="1" t="s">
        <v>12</v>
      </c>
      <c r="B10" s="1">
        <v>200</v>
      </c>
      <c r="C10" s="1">
        <v>250</v>
      </c>
      <c r="D10" s="1">
        <v>300</v>
      </c>
      <c r="E10" s="1">
        <v>300</v>
      </c>
      <c r="F10" s="1">
        <v>350</v>
      </c>
      <c r="G10" s="1">
        <v>350</v>
      </c>
      <c r="J10" s="1">
        <f>SUM(B10:I10)</f>
        <v>1750</v>
      </c>
    </row>
    <row r="11" spans="1:7" ht="9.75">
      <c r="A11" s="1" t="s">
        <v>13</v>
      </c>
      <c r="B11" s="1">
        <f aca="true" t="shared" si="3" ref="B11:G11">B10*$B$1</f>
        <v>60</v>
      </c>
      <c r="C11" s="1">
        <f t="shared" si="3"/>
        <v>75</v>
      </c>
      <c r="D11" s="1">
        <f t="shared" si="3"/>
        <v>90</v>
      </c>
      <c r="E11" s="1">
        <f t="shared" si="3"/>
        <v>90</v>
      </c>
      <c r="F11" s="1">
        <f t="shared" si="3"/>
        <v>105</v>
      </c>
      <c r="G11" s="1">
        <f t="shared" si="3"/>
        <v>105</v>
      </c>
    </row>
    <row r="12" spans="1:7" ht="9.75">
      <c r="A12" s="1" t="s">
        <v>14</v>
      </c>
      <c r="B12" s="1">
        <f aca="true" t="shared" si="4" ref="B12:G12">B10-B11</f>
        <v>140</v>
      </c>
      <c r="C12" s="1">
        <f t="shared" si="4"/>
        <v>175</v>
      </c>
      <c r="D12" s="1">
        <f t="shared" si="4"/>
        <v>210</v>
      </c>
      <c r="E12" s="1">
        <f t="shared" si="4"/>
        <v>210</v>
      </c>
      <c r="F12" s="1">
        <f t="shared" si="4"/>
        <v>245</v>
      </c>
      <c r="G12" s="1">
        <f t="shared" si="4"/>
        <v>245</v>
      </c>
    </row>
    <row r="13" spans="1:10" ht="9.75">
      <c r="A13" s="1" t="s">
        <v>16</v>
      </c>
      <c r="B13" s="4">
        <f aca="true" t="shared" si="5" ref="B13:G13">B11*B6</f>
        <v>480</v>
      </c>
      <c r="C13" s="4">
        <f t="shared" si="5"/>
        <v>600</v>
      </c>
      <c r="D13" s="4">
        <f t="shared" si="5"/>
        <v>720</v>
      </c>
      <c r="E13" s="4">
        <f t="shared" si="5"/>
        <v>720</v>
      </c>
      <c r="F13" s="4">
        <f t="shared" si="5"/>
        <v>840</v>
      </c>
      <c r="G13" s="4">
        <f t="shared" si="5"/>
        <v>840</v>
      </c>
      <c r="J13" s="4">
        <f aca="true" t="shared" si="6" ref="J13:J18">SUM(B13:I13)</f>
        <v>4200</v>
      </c>
    </row>
    <row r="14" spans="1:10" ht="9.75">
      <c r="A14" s="1" t="s">
        <v>17</v>
      </c>
      <c r="D14" s="4">
        <f aca="true" t="shared" si="7" ref="D14:I14">B12*B6</f>
        <v>1120</v>
      </c>
      <c r="E14" s="4">
        <f t="shared" si="7"/>
        <v>1400</v>
      </c>
      <c r="F14" s="4">
        <f t="shared" si="7"/>
        <v>1680</v>
      </c>
      <c r="G14" s="4">
        <f t="shared" si="7"/>
        <v>1680</v>
      </c>
      <c r="H14" s="4">
        <f t="shared" si="7"/>
        <v>1960</v>
      </c>
      <c r="I14" s="4">
        <f t="shared" si="7"/>
        <v>1960</v>
      </c>
      <c r="J14" s="4">
        <f t="shared" si="6"/>
        <v>9800</v>
      </c>
    </row>
    <row r="15" spans="1:10" ht="9.75">
      <c r="A15" s="1" t="s">
        <v>18</v>
      </c>
      <c r="C15" s="1">
        <v>25</v>
      </c>
      <c r="D15" s="1">
        <v>25</v>
      </c>
      <c r="E15" s="1">
        <v>25</v>
      </c>
      <c r="F15" s="1">
        <v>25</v>
      </c>
      <c r="G15" s="1">
        <v>25</v>
      </c>
      <c r="H15" s="1">
        <v>25</v>
      </c>
      <c r="J15" s="6">
        <f t="shared" si="6"/>
        <v>150</v>
      </c>
    </row>
    <row r="16" spans="1:10" ht="9.75">
      <c r="A16" s="1" t="s">
        <v>19</v>
      </c>
      <c r="D16" s="1">
        <v>75</v>
      </c>
      <c r="G16" s="1">
        <v>75</v>
      </c>
      <c r="J16" s="6">
        <f t="shared" si="6"/>
        <v>150</v>
      </c>
    </row>
    <row r="17" spans="1:10" ht="9.75">
      <c r="A17" s="1" t="s">
        <v>20</v>
      </c>
      <c r="B17" s="1">
        <v>15</v>
      </c>
      <c r="C17" s="1">
        <v>15</v>
      </c>
      <c r="D17" s="1">
        <v>15</v>
      </c>
      <c r="E17" s="1">
        <v>15</v>
      </c>
      <c r="F17" s="1">
        <v>15</v>
      </c>
      <c r="G17" s="1">
        <v>15</v>
      </c>
      <c r="J17" s="6">
        <f t="shared" si="6"/>
        <v>90</v>
      </c>
    </row>
    <row r="18" spans="1:10" ht="9.75">
      <c r="A18" s="1" t="s">
        <v>21</v>
      </c>
      <c r="B18" s="1">
        <v>10</v>
      </c>
      <c r="C18" s="1">
        <v>10</v>
      </c>
      <c r="D18" s="1">
        <v>10</v>
      </c>
      <c r="E18" s="1">
        <v>10</v>
      </c>
      <c r="F18" s="1">
        <v>10</v>
      </c>
      <c r="G18" s="1">
        <v>10</v>
      </c>
      <c r="J18" s="6">
        <f t="shared" si="6"/>
        <v>60</v>
      </c>
    </row>
    <row r="19" ht="9.75">
      <c r="J19" s="6">
        <f>SUM(J15:J18)</f>
        <v>450</v>
      </c>
    </row>
    <row r="20" spans="1:9" ht="9.75">
      <c r="A20" s="1" t="s">
        <v>22</v>
      </c>
      <c r="B20" s="3">
        <f>B4</f>
        <v>500</v>
      </c>
      <c r="C20" s="4">
        <f>B24</f>
        <v>955</v>
      </c>
      <c r="D20" s="4">
        <f aca="true" t="shared" si="8" ref="D20:I20">C24</f>
        <v>-145</v>
      </c>
      <c r="E20" s="4">
        <f t="shared" si="8"/>
        <v>-80</v>
      </c>
      <c r="F20" s="4">
        <f t="shared" si="8"/>
        <v>65</v>
      </c>
      <c r="G20" s="4">
        <f t="shared" si="8"/>
        <v>610</v>
      </c>
      <c r="H20" s="4">
        <f t="shared" si="8"/>
        <v>1080</v>
      </c>
      <c r="I20" s="4">
        <f t="shared" si="8"/>
        <v>1090</v>
      </c>
    </row>
    <row r="21" spans="1:9" ht="9.75">
      <c r="A21" s="1" t="s">
        <v>23</v>
      </c>
      <c r="B21" s="4">
        <f>SUM(B13:B14)</f>
        <v>480</v>
      </c>
      <c r="C21" s="4">
        <f>SUM(C13:C14)</f>
        <v>600</v>
      </c>
      <c r="D21" s="4">
        <f aca="true" t="shared" si="9" ref="D21:I21">SUM(D13:D14)</f>
        <v>1840</v>
      </c>
      <c r="E21" s="4">
        <f t="shared" si="9"/>
        <v>2120</v>
      </c>
      <c r="F21" s="4">
        <f t="shared" si="9"/>
        <v>2520</v>
      </c>
      <c r="G21" s="4">
        <f t="shared" si="9"/>
        <v>2520</v>
      </c>
      <c r="H21" s="4">
        <f t="shared" si="9"/>
        <v>1960</v>
      </c>
      <c r="I21" s="4">
        <f t="shared" si="9"/>
        <v>1960</v>
      </c>
    </row>
    <row r="22" spans="1:9" ht="9.75">
      <c r="A22" s="1" t="s">
        <v>11</v>
      </c>
      <c r="B22" s="1">
        <f>B9+SUM(B15:B18)</f>
        <v>25</v>
      </c>
      <c r="C22" s="1">
        <f>C9+SUM(C15:C18)</f>
        <v>1700</v>
      </c>
      <c r="D22" s="1">
        <f aca="true" t="shared" si="10" ref="D22:I22">D9+SUM(D15:D18)</f>
        <v>1775</v>
      </c>
      <c r="E22" s="1">
        <f t="shared" si="10"/>
        <v>1975</v>
      </c>
      <c r="F22" s="1">
        <f t="shared" si="10"/>
        <v>1975</v>
      </c>
      <c r="G22" s="1">
        <f t="shared" si="10"/>
        <v>2050</v>
      </c>
      <c r="H22" s="1">
        <f t="shared" si="10"/>
        <v>1950</v>
      </c>
      <c r="I22" s="1">
        <f t="shared" si="10"/>
        <v>0</v>
      </c>
    </row>
    <row r="23" spans="1:9" ht="9.75">
      <c r="A23" s="1" t="s">
        <v>24</v>
      </c>
      <c r="B23" s="4">
        <f>B21-B22</f>
        <v>455</v>
      </c>
      <c r="C23" s="4">
        <f>C21-C22</f>
        <v>-1100</v>
      </c>
      <c r="D23" s="4">
        <f aca="true" t="shared" si="11" ref="D23:I23">D21-D22</f>
        <v>65</v>
      </c>
      <c r="E23" s="4">
        <f t="shared" si="11"/>
        <v>145</v>
      </c>
      <c r="F23" s="4">
        <f t="shared" si="11"/>
        <v>545</v>
      </c>
      <c r="G23" s="4">
        <f t="shared" si="11"/>
        <v>470</v>
      </c>
      <c r="H23" s="4">
        <f t="shared" si="11"/>
        <v>10</v>
      </c>
      <c r="I23" s="4">
        <f t="shared" si="11"/>
        <v>1960</v>
      </c>
    </row>
    <row r="24" spans="1:9" ht="9.75">
      <c r="A24" s="1" t="s">
        <v>25</v>
      </c>
      <c r="B24" s="4">
        <f>B20+B23</f>
        <v>955</v>
      </c>
      <c r="C24" s="4">
        <f>C20+C23</f>
        <v>-145</v>
      </c>
      <c r="D24" s="4">
        <f aca="true" t="shared" si="12" ref="D24:I24">D20+D23</f>
        <v>-80</v>
      </c>
      <c r="E24" s="4">
        <f t="shared" si="12"/>
        <v>65</v>
      </c>
      <c r="F24" s="4">
        <f t="shared" si="12"/>
        <v>610</v>
      </c>
      <c r="G24" s="4">
        <f t="shared" si="12"/>
        <v>1080</v>
      </c>
      <c r="H24" s="4">
        <f t="shared" si="12"/>
        <v>1090</v>
      </c>
      <c r="I24" s="4">
        <f t="shared" si="12"/>
        <v>3050</v>
      </c>
    </row>
    <row r="25" spans="2:9" ht="9.75">
      <c r="B25" s="4"/>
      <c r="C25" s="4"/>
      <c r="D25" s="4"/>
      <c r="E25" s="4"/>
      <c r="F25" s="4"/>
      <c r="G25" s="4"/>
      <c r="H25" s="4"/>
      <c r="I25" s="4"/>
    </row>
    <row r="26" spans="2:9" ht="9.75">
      <c r="B26" s="4"/>
      <c r="C26" s="4"/>
      <c r="D26" s="4"/>
      <c r="E26" s="4"/>
      <c r="F26" s="4"/>
      <c r="G26" s="4"/>
      <c r="H26" s="4"/>
      <c r="I26" s="4"/>
    </row>
    <row r="27" spans="2:9" ht="9.75">
      <c r="B27" s="4"/>
      <c r="C27" s="4"/>
      <c r="D27" s="4" t="s">
        <v>26</v>
      </c>
      <c r="E27" s="4"/>
      <c r="F27" s="4">
        <v>14000</v>
      </c>
      <c r="G27" s="4"/>
      <c r="H27" s="4"/>
      <c r="I27" s="4"/>
    </row>
    <row r="28" spans="2:9" ht="9.75">
      <c r="B28" s="4"/>
      <c r="C28" s="4"/>
      <c r="D28" s="4" t="s">
        <v>44</v>
      </c>
      <c r="E28" s="4"/>
      <c r="F28" s="4">
        <v>9625</v>
      </c>
      <c r="G28" s="4"/>
      <c r="H28" s="4"/>
      <c r="I28" s="4"/>
    </row>
    <row r="29" spans="2:9" ht="9.75">
      <c r="B29" s="4"/>
      <c r="C29" s="4"/>
      <c r="D29" s="4" t="s">
        <v>30</v>
      </c>
      <c r="E29" s="4"/>
      <c r="F29" s="4">
        <v>4375</v>
      </c>
      <c r="G29" s="4"/>
      <c r="H29" s="4"/>
      <c r="I29" s="4"/>
    </row>
    <row r="30" spans="2:9" ht="9.75">
      <c r="B30" s="4"/>
      <c r="C30" s="4"/>
      <c r="D30" s="4" t="s">
        <v>29</v>
      </c>
      <c r="E30" s="4"/>
      <c r="F30" s="4">
        <v>450</v>
      </c>
      <c r="G30" s="4"/>
      <c r="H30" s="4"/>
      <c r="I30" s="4"/>
    </row>
    <row r="31" spans="2:9" ht="9.75">
      <c r="B31" s="4"/>
      <c r="C31" s="4"/>
      <c r="D31" s="4" t="s">
        <v>45</v>
      </c>
      <c r="E31" s="4"/>
      <c r="F31" s="4">
        <v>3925</v>
      </c>
      <c r="G31" s="4"/>
      <c r="H31" s="4"/>
      <c r="I31" s="4"/>
    </row>
    <row r="32" spans="2:9" ht="9.75">
      <c r="B32" s="4"/>
      <c r="C32" s="4"/>
      <c r="D32" s="4"/>
      <c r="E32" s="4"/>
      <c r="F32" s="4"/>
      <c r="G32" s="4"/>
      <c r="H32" s="4"/>
      <c r="I32" s="4"/>
    </row>
    <row r="33" spans="2:9" ht="9.75">
      <c r="B33" s="4"/>
      <c r="C33" s="4"/>
      <c r="D33" s="4"/>
      <c r="E33" s="4"/>
      <c r="F33" s="4"/>
      <c r="G33" s="4"/>
      <c r="H33" s="4"/>
      <c r="I33" s="4"/>
    </row>
    <row r="34" spans="2:9" ht="9.75">
      <c r="B34" s="4"/>
      <c r="C34" s="4"/>
      <c r="D34" s="4"/>
      <c r="E34" s="4"/>
      <c r="F34" s="4"/>
      <c r="G34" s="4"/>
      <c r="H34" s="4"/>
      <c r="I34" s="4"/>
    </row>
    <row r="35" spans="2:9" ht="9.75">
      <c r="B35" s="4"/>
      <c r="C35" s="4"/>
      <c r="D35" s="4"/>
      <c r="E35" s="4"/>
      <c r="F35" s="4"/>
      <c r="G35" s="4"/>
      <c r="H35" s="4"/>
      <c r="I35" s="4"/>
    </row>
    <row r="36" spans="2:9" ht="9.75">
      <c r="B36" s="4"/>
      <c r="C36" s="4"/>
      <c r="D36" s="4"/>
      <c r="E36" s="4"/>
      <c r="F36" s="4"/>
      <c r="G36" s="4"/>
      <c r="H36" s="4"/>
      <c r="I36" s="4"/>
    </row>
    <row r="37" spans="1:11" ht="9.75">
      <c r="A37" s="13" t="s">
        <v>32</v>
      </c>
      <c r="B37" s="13"/>
      <c r="D37" s="13" t="s">
        <v>43</v>
      </c>
      <c r="E37" s="13"/>
      <c r="F37" s="13"/>
      <c r="G37" s="13"/>
      <c r="H37" s="13"/>
      <c r="I37" s="13"/>
      <c r="J37" s="13"/>
      <c r="K37" s="13"/>
    </row>
    <row r="38" spans="1:4" ht="9.75">
      <c r="A38" s="1" t="s">
        <v>26</v>
      </c>
      <c r="B38" s="4">
        <f>SUM(B10:G10)*B6</f>
        <v>14000</v>
      </c>
      <c r="D38" s="1" t="s">
        <v>33</v>
      </c>
    </row>
    <row r="39" spans="1:6" ht="9.75">
      <c r="A39" s="1" t="s">
        <v>27</v>
      </c>
      <c r="B39" s="4">
        <f>SUM(B10:G10)*B5</f>
        <v>9625</v>
      </c>
      <c r="E39" s="1" t="s">
        <v>34</v>
      </c>
      <c r="F39" s="5">
        <f>(J7-J10)*B5</f>
        <v>1375</v>
      </c>
    </row>
    <row r="40" spans="1:6" ht="9.75">
      <c r="A40" s="1" t="s">
        <v>28</v>
      </c>
      <c r="B40" s="4">
        <f>B38-B39</f>
        <v>4375</v>
      </c>
      <c r="E40" s="1" t="s">
        <v>35</v>
      </c>
      <c r="F40" s="4">
        <f>H14+I14</f>
        <v>3920</v>
      </c>
    </row>
    <row r="41" spans="1:6" ht="9.75">
      <c r="A41" s="1" t="s">
        <v>29</v>
      </c>
      <c r="B41" s="1">
        <f>SUM(B15:I18)</f>
        <v>450</v>
      </c>
      <c r="E41" s="1" t="s">
        <v>37</v>
      </c>
      <c r="F41" s="4">
        <f>G24</f>
        <v>1080</v>
      </c>
    </row>
    <row r="42" spans="1:7" ht="9.75">
      <c r="A42" s="1" t="s">
        <v>30</v>
      </c>
      <c r="B42" s="4">
        <f>B40-B41</f>
        <v>3925</v>
      </c>
      <c r="E42" s="1" t="s">
        <v>40</v>
      </c>
      <c r="G42" s="5">
        <f>SUM(F39:F41)</f>
        <v>6375</v>
      </c>
    </row>
    <row r="43" ht="9.75">
      <c r="D43" s="1" t="s">
        <v>36</v>
      </c>
    </row>
    <row r="44" spans="5:6" ht="9.75">
      <c r="E44" s="1" t="s">
        <v>38</v>
      </c>
      <c r="F44" s="3">
        <f>B4</f>
        <v>500</v>
      </c>
    </row>
    <row r="45" spans="5:6" ht="9.75">
      <c r="E45" s="1" t="s">
        <v>39</v>
      </c>
      <c r="F45" s="4">
        <f>H9+H15</f>
        <v>1950</v>
      </c>
    </row>
    <row r="46" spans="5:7" ht="9.75">
      <c r="E46" s="1" t="s">
        <v>40</v>
      </c>
      <c r="G46" s="1">
        <f>SUM(F44:F45)</f>
        <v>2450</v>
      </c>
    </row>
    <row r="47" spans="4:11" ht="9.75">
      <c r="D47" s="1" t="s">
        <v>41</v>
      </c>
      <c r="G47" s="8">
        <f>G42-G46</f>
        <v>3925</v>
      </c>
      <c r="I47" s="1" t="s">
        <v>42</v>
      </c>
      <c r="K47" s="9">
        <f>B42</f>
        <v>3925</v>
      </c>
    </row>
  </sheetData>
  <mergeCells count="2">
    <mergeCell ref="A37:B37"/>
    <mergeCell ref="D37:K37"/>
  </mergeCells>
  <printOptions/>
  <pageMargins left="0.75" right="0.75" top="1" bottom="1" header="0.5" footer="0.5"/>
  <pageSetup horizontalDpi="300" verticalDpi="300" orientation="landscape" paperSize="9"/>
  <headerFooter alignWithMargins="0">
    <oddHeader>&amp;CBlue Sky Toys Ltd.</oddHeader>
    <oddFooter>&amp;C&amp;F&amp;RPage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="150" zoomScaleNormal="150" workbookViewId="0" topLeftCell="A1">
      <selection activeCell="N9" sqref="N9"/>
    </sheetView>
  </sheetViews>
  <sheetFormatPr defaultColWidth="11.421875" defaultRowHeight="12.75"/>
  <cols>
    <col min="1" max="1" width="18.7109375" style="1" customWidth="1"/>
    <col min="2" max="2" width="10.140625" style="1" bestFit="1" customWidth="1"/>
    <col min="3" max="5" width="9.7109375" style="1" bestFit="1" customWidth="1"/>
    <col min="6" max="7" width="9.140625" style="1" customWidth="1"/>
    <col min="8" max="8" width="8.28125" style="1" customWidth="1"/>
    <col min="9" max="9" width="8.421875" style="1" customWidth="1"/>
    <col min="10" max="10" width="10.140625" style="1" bestFit="1" customWidth="1"/>
    <col min="11" max="11" width="4.00390625" style="1" customWidth="1"/>
    <col min="12" max="16384" width="9.140625" style="1" customWidth="1"/>
  </cols>
  <sheetData>
    <row r="1" spans="1:2" ht="9.75">
      <c r="A1" s="1" t="s">
        <v>15</v>
      </c>
      <c r="B1" s="2">
        <v>0.3</v>
      </c>
    </row>
    <row r="2" spans="2:10" ht="9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J2" s="1" t="s">
        <v>31</v>
      </c>
    </row>
    <row r="3" spans="12:14" ht="9.75">
      <c r="L3" s="9" t="s">
        <v>55</v>
      </c>
      <c r="M3" s="4"/>
      <c r="N3" s="4"/>
    </row>
    <row r="4" spans="1:14" ht="9.75">
      <c r="A4" s="1" t="s">
        <v>6</v>
      </c>
      <c r="B4" s="3">
        <v>500</v>
      </c>
      <c r="L4" s="4" t="s">
        <v>46</v>
      </c>
      <c r="M4" s="4"/>
      <c r="N4" s="4">
        <v>0</v>
      </c>
    </row>
    <row r="5" spans="1:14" ht="9.75">
      <c r="A5" s="1" t="s">
        <v>7</v>
      </c>
      <c r="B5" s="4">
        <v>5.5</v>
      </c>
      <c r="C5" s="4">
        <v>5.5</v>
      </c>
      <c r="D5" s="4">
        <v>5.5</v>
      </c>
      <c r="E5" s="4">
        <v>5.5</v>
      </c>
      <c r="F5" s="4">
        <v>5.5</v>
      </c>
      <c r="G5" s="4">
        <v>5.5</v>
      </c>
      <c r="H5" s="4"/>
      <c r="I5" s="4"/>
      <c r="J5" s="4"/>
      <c r="K5" s="4"/>
      <c r="L5" s="4" t="s">
        <v>47</v>
      </c>
      <c r="M5" s="4"/>
      <c r="N5" s="4"/>
    </row>
    <row r="6" spans="1:14" ht="9.75">
      <c r="A6" s="1" t="s">
        <v>8</v>
      </c>
      <c r="B6" s="4">
        <v>8</v>
      </c>
      <c r="C6" s="4">
        <v>8</v>
      </c>
      <c r="D6" s="4">
        <v>8</v>
      </c>
      <c r="E6" s="4">
        <v>8</v>
      </c>
      <c r="F6" s="4">
        <v>8</v>
      </c>
      <c r="G6" s="4">
        <v>8</v>
      </c>
      <c r="H6" s="4"/>
      <c r="I6" s="4"/>
      <c r="J6" s="4"/>
      <c r="K6" s="4"/>
      <c r="L6" s="4" t="s">
        <v>48</v>
      </c>
      <c r="M6" s="4"/>
      <c r="N6" s="4">
        <f>G24</f>
        <v>1080</v>
      </c>
    </row>
    <row r="7" spans="1:14" ht="9.75">
      <c r="A7" s="1" t="s">
        <v>9</v>
      </c>
      <c r="B7" s="1">
        <v>300</v>
      </c>
      <c r="C7" s="1">
        <v>300</v>
      </c>
      <c r="D7" s="1">
        <v>350</v>
      </c>
      <c r="E7" s="1">
        <v>350</v>
      </c>
      <c r="F7" s="1">
        <v>350</v>
      </c>
      <c r="G7" s="1">
        <v>350</v>
      </c>
      <c r="J7" s="5">
        <f>SUM(B7:I7)</f>
        <v>2000</v>
      </c>
      <c r="K7" s="5"/>
      <c r="L7" s="4" t="s">
        <v>49</v>
      </c>
      <c r="M7" s="4"/>
      <c r="N7" s="4">
        <f>SUM(H14:I14)</f>
        <v>3920</v>
      </c>
    </row>
    <row r="8" spans="1:14" ht="9.75">
      <c r="A8" s="1" t="s">
        <v>10</v>
      </c>
      <c r="B8" s="4">
        <f aca="true" t="shared" si="0" ref="B8:G8">B7*B5</f>
        <v>1650</v>
      </c>
      <c r="C8" s="4">
        <f t="shared" si="0"/>
        <v>1650</v>
      </c>
      <c r="D8" s="4">
        <f t="shared" si="0"/>
        <v>1925</v>
      </c>
      <c r="E8" s="4">
        <f t="shared" si="0"/>
        <v>1925</v>
      </c>
      <c r="F8" s="4">
        <f t="shared" si="0"/>
        <v>1925</v>
      </c>
      <c r="G8" s="4">
        <f t="shared" si="0"/>
        <v>1925</v>
      </c>
      <c r="H8" s="4"/>
      <c r="I8" s="4"/>
      <c r="J8" s="4">
        <f>SUM(B8:I8)</f>
        <v>11000</v>
      </c>
      <c r="K8" s="4"/>
      <c r="L8" s="4" t="s">
        <v>50</v>
      </c>
      <c r="M8" s="4"/>
      <c r="N8" s="4">
        <f>250*5.5</f>
        <v>1375</v>
      </c>
    </row>
    <row r="9" spans="1:14" ht="9.75">
      <c r="A9" s="1" t="s">
        <v>11</v>
      </c>
      <c r="C9" s="4">
        <f aca="true" t="shared" si="1" ref="C9:H9">B8</f>
        <v>1650</v>
      </c>
      <c r="D9" s="4">
        <f t="shared" si="1"/>
        <v>1650</v>
      </c>
      <c r="E9" s="4">
        <f t="shared" si="1"/>
        <v>1925</v>
      </c>
      <c r="F9" s="4">
        <f t="shared" si="1"/>
        <v>1925</v>
      </c>
      <c r="G9" s="4">
        <f t="shared" si="1"/>
        <v>1925</v>
      </c>
      <c r="H9" s="4">
        <f t="shared" si="1"/>
        <v>1925</v>
      </c>
      <c r="J9" s="1">
        <f>SUM(B9:I9)</f>
        <v>11000</v>
      </c>
      <c r="L9" s="4" t="s">
        <v>51</v>
      </c>
      <c r="M9" s="4"/>
      <c r="N9" s="4">
        <f>SUM(N4:N8)</f>
        <v>6375</v>
      </c>
    </row>
    <row r="10" spans="1:14" ht="9.75">
      <c r="A10" s="1" t="s">
        <v>12</v>
      </c>
      <c r="B10" s="1">
        <v>200</v>
      </c>
      <c r="C10" s="1">
        <v>250</v>
      </c>
      <c r="D10" s="1">
        <v>300</v>
      </c>
      <c r="E10" s="1">
        <v>300</v>
      </c>
      <c r="F10" s="1">
        <v>350</v>
      </c>
      <c r="G10" s="1">
        <v>350</v>
      </c>
      <c r="J10" s="1">
        <f>SUM(B10:I10)</f>
        <v>1750</v>
      </c>
      <c r="L10" s="4"/>
      <c r="M10" s="4"/>
      <c r="N10" s="4"/>
    </row>
    <row r="11" spans="1:14" ht="9.75">
      <c r="A11" s="1" t="s">
        <v>13</v>
      </c>
      <c r="B11" s="1">
        <f aca="true" t="shared" si="2" ref="B11:G11">B10*$B$1</f>
        <v>60</v>
      </c>
      <c r="C11" s="1">
        <f t="shared" si="2"/>
        <v>75</v>
      </c>
      <c r="D11" s="1">
        <f t="shared" si="2"/>
        <v>90</v>
      </c>
      <c r="E11" s="1">
        <f t="shared" si="2"/>
        <v>90</v>
      </c>
      <c r="F11" s="1">
        <f t="shared" si="2"/>
        <v>105</v>
      </c>
      <c r="G11" s="1">
        <f t="shared" si="2"/>
        <v>105</v>
      </c>
      <c r="L11" s="4" t="s">
        <v>52</v>
      </c>
      <c r="M11" s="4"/>
      <c r="N11" s="10">
        <f>H9+H15</f>
        <v>1950</v>
      </c>
    </row>
    <row r="12" spans="1:14" ht="9.75">
      <c r="A12" s="1" t="s">
        <v>14</v>
      </c>
      <c r="B12" s="1">
        <f aca="true" t="shared" si="3" ref="B12:G12">B10-B11</f>
        <v>140</v>
      </c>
      <c r="C12" s="1">
        <f t="shared" si="3"/>
        <v>175</v>
      </c>
      <c r="D12" s="1">
        <f t="shared" si="3"/>
        <v>210</v>
      </c>
      <c r="E12" s="1">
        <f t="shared" si="3"/>
        <v>210</v>
      </c>
      <c r="F12" s="1">
        <f t="shared" si="3"/>
        <v>245</v>
      </c>
      <c r="G12" s="1">
        <f t="shared" si="3"/>
        <v>245</v>
      </c>
      <c r="L12" s="4" t="s">
        <v>53</v>
      </c>
      <c r="M12" s="4"/>
      <c r="N12" s="1">
        <v>500</v>
      </c>
    </row>
    <row r="13" spans="1:14" ht="9.75">
      <c r="A13" s="1" t="s">
        <v>16</v>
      </c>
      <c r="B13" s="4">
        <f aca="true" t="shared" si="4" ref="B13:G13">B11*B6</f>
        <v>480</v>
      </c>
      <c r="C13" s="4">
        <f t="shared" si="4"/>
        <v>600</v>
      </c>
      <c r="D13" s="4">
        <f t="shared" si="4"/>
        <v>720</v>
      </c>
      <c r="E13" s="4">
        <f t="shared" si="4"/>
        <v>720</v>
      </c>
      <c r="F13" s="4">
        <f t="shared" si="4"/>
        <v>840</v>
      </c>
      <c r="G13" s="4">
        <f t="shared" si="4"/>
        <v>840</v>
      </c>
      <c r="J13" s="4">
        <f aca="true" t="shared" si="5" ref="J13:J18">SUM(B13:I13)</f>
        <v>4200</v>
      </c>
      <c r="K13" s="4"/>
      <c r="L13" s="4" t="s">
        <v>54</v>
      </c>
      <c r="M13" s="4"/>
      <c r="N13" s="1">
        <f>SUM(N11:N12)</f>
        <v>2450</v>
      </c>
    </row>
    <row r="14" spans="1:13" ht="9.75">
      <c r="A14" s="1" t="s">
        <v>17</v>
      </c>
      <c r="D14" s="4">
        <f aca="true" t="shared" si="6" ref="D14:I14">B12*B6</f>
        <v>1120</v>
      </c>
      <c r="E14" s="4">
        <f t="shared" si="6"/>
        <v>1400</v>
      </c>
      <c r="F14" s="4">
        <f t="shared" si="6"/>
        <v>1680</v>
      </c>
      <c r="G14" s="4">
        <f t="shared" si="6"/>
        <v>1680</v>
      </c>
      <c r="H14" s="4">
        <f t="shared" si="6"/>
        <v>1960</v>
      </c>
      <c r="I14" s="4">
        <f t="shared" si="6"/>
        <v>1960</v>
      </c>
      <c r="J14" s="4">
        <f t="shared" si="5"/>
        <v>9800</v>
      </c>
      <c r="K14" s="4"/>
      <c r="L14" s="4"/>
      <c r="M14" s="4"/>
    </row>
    <row r="15" spans="1:14" ht="9.75">
      <c r="A15" s="1" t="s">
        <v>18</v>
      </c>
      <c r="C15" s="1">
        <v>25</v>
      </c>
      <c r="D15" s="1">
        <v>25</v>
      </c>
      <c r="E15" s="1">
        <v>25</v>
      </c>
      <c r="F15" s="1">
        <v>25</v>
      </c>
      <c r="G15" s="1">
        <v>25</v>
      </c>
      <c r="H15" s="1">
        <v>25</v>
      </c>
      <c r="J15" s="6">
        <f t="shared" si="5"/>
        <v>150</v>
      </c>
      <c r="K15" s="6"/>
      <c r="L15" s="4" t="s">
        <v>41</v>
      </c>
      <c r="M15" s="4"/>
      <c r="N15" s="10">
        <f>N9-N13</f>
        <v>3925</v>
      </c>
    </row>
    <row r="16" spans="1:11" ht="9.75">
      <c r="A16" s="1" t="s">
        <v>19</v>
      </c>
      <c r="D16" s="1">
        <v>75</v>
      </c>
      <c r="G16" s="1">
        <v>75</v>
      </c>
      <c r="J16" s="6">
        <f t="shared" si="5"/>
        <v>150</v>
      </c>
      <c r="K16" s="6"/>
    </row>
    <row r="17" spans="1:11" ht="9.75">
      <c r="A17" s="1" t="s">
        <v>20</v>
      </c>
      <c r="B17" s="1">
        <v>15</v>
      </c>
      <c r="C17" s="1">
        <v>15</v>
      </c>
      <c r="D17" s="1">
        <v>15</v>
      </c>
      <c r="E17" s="1">
        <v>15</v>
      </c>
      <c r="F17" s="1">
        <v>15</v>
      </c>
      <c r="G17" s="1">
        <v>15</v>
      </c>
      <c r="J17" s="6">
        <f t="shared" si="5"/>
        <v>90</v>
      </c>
      <c r="K17" s="6"/>
    </row>
    <row r="18" spans="1:11" ht="9.75">
      <c r="A18" s="1" t="s">
        <v>21</v>
      </c>
      <c r="B18" s="1">
        <v>10</v>
      </c>
      <c r="C18" s="1">
        <v>10</v>
      </c>
      <c r="D18" s="1">
        <v>10</v>
      </c>
      <c r="E18" s="1">
        <v>10</v>
      </c>
      <c r="F18" s="1">
        <v>10</v>
      </c>
      <c r="G18" s="1">
        <v>10</v>
      </c>
      <c r="J18" s="6">
        <f t="shared" si="5"/>
        <v>60</v>
      </c>
      <c r="K18" s="6"/>
    </row>
    <row r="19" spans="10:11" ht="9.75">
      <c r="J19" s="6">
        <f>SUM(J15:J18)</f>
        <v>450</v>
      </c>
      <c r="K19" s="6"/>
    </row>
    <row r="20" spans="1:14" ht="9.75">
      <c r="A20" s="1" t="s">
        <v>22</v>
      </c>
      <c r="B20" s="3">
        <f>B4</f>
        <v>500</v>
      </c>
      <c r="C20" s="4">
        <f>B24</f>
        <v>955</v>
      </c>
      <c r="D20" s="4">
        <f aca="true" t="shared" si="7" ref="D20:I20">C24</f>
        <v>-145</v>
      </c>
      <c r="E20" s="4">
        <f t="shared" si="7"/>
        <v>-80</v>
      </c>
      <c r="F20" s="4">
        <f t="shared" si="7"/>
        <v>65</v>
      </c>
      <c r="G20" s="4">
        <f t="shared" si="7"/>
        <v>610</v>
      </c>
      <c r="H20" s="4">
        <f t="shared" si="7"/>
        <v>1080</v>
      </c>
      <c r="I20" s="4">
        <f t="shared" si="7"/>
        <v>1090</v>
      </c>
      <c r="L20" s="1" t="s">
        <v>56</v>
      </c>
      <c r="N20" s="1">
        <v>0</v>
      </c>
    </row>
    <row r="21" spans="1:14" ht="9.75">
      <c r="A21" s="1" t="s">
        <v>23</v>
      </c>
      <c r="B21" s="4">
        <f>SUM(B13:B14)</f>
        <v>480</v>
      </c>
      <c r="C21" s="4">
        <f>SUM(C13:C14)</f>
        <v>600</v>
      </c>
      <c r="D21" s="4">
        <f aca="true" t="shared" si="8" ref="D21:I21">SUM(D13:D14)</f>
        <v>1840</v>
      </c>
      <c r="E21" s="4">
        <f t="shared" si="8"/>
        <v>2120</v>
      </c>
      <c r="F21" s="4">
        <f t="shared" si="8"/>
        <v>2520</v>
      </c>
      <c r="G21" s="4">
        <f t="shared" si="8"/>
        <v>2520</v>
      </c>
      <c r="H21" s="4">
        <f t="shared" si="8"/>
        <v>1960</v>
      </c>
      <c r="I21" s="4">
        <f t="shared" si="8"/>
        <v>1960</v>
      </c>
      <c r="L21" s="1" t="s">
        <v>42</v>
      </c>
      <c r="N21" s="4">
        <f>B32</f>
        <v>3925</v>
      </c>
    </row>
    <row r="22" spans="1:9" ht="9.75">
      <c r="A22" s="1" t="s">
        <v>11</v>
      </c>
      <c r="B22" s="1">
        <f>B9+SUM(B15:B18)</f>
        <v>25</v>
      </c>
      <c r="C22" s="1">
        <f>C9+SUM(C15:C18)</f>
        <v>1700</v>
      </c>
      <c r="D22" s="1">
        <f aca="true" t="shared" si="9" ref="D22:I22">D9+SUM(D15:D18)</f>
        <v>1775</v>
      </c>
      <c r="E22" s="1">
        <f t="shared" si="9"/>
        <v>1975</v>
      </c>
      <c r="F22" s="1">
        <f t="shared" si="9"/>
        <v>1975</v>
      </c>
      <c r="G22" s="1">
        <f t="shared" si="9"/>
        <v>2050</v>
      </c>
      <c r="H22" s="1">
        <f t="shared" si="9"/>
        <v>1950</v>
      </c>
      <c r="I22" s="1">
        <f t="shared" si="9"/>
        <v>0</v>
      </c>
    </row>
    <row r="23" spans="1:14" ht="9.75">
      <c r="A23" s="1" t="s">
        <v>24</v>
      </c>
      <c r="B23" s="4">
        <f>B21-B22</f>
        <v>455</v>
      </c>
      <c r="C23" s="4">
        <f>C21-C22</f>
        <v>-1100</v>
      </c>
      <c r="D23" s="4">
        <f aca="true" t="shared" si="10" ref="D23:I23">D21-D22</f>
        <v>65</v>
      </c>
      <c r="E23" s="4">
        <f t="shared" si="10"/>
        <v>145</v>
      </c>
      <c r="F23" s="4">
        <f t="shared" si="10"/>
        <v>545</v>
      </c>
      <c r="G23" s="4">
        <f t="shared" si="10"/>
        <v>470</v>
      </c>
      <c r="H23" s="4">
        <f t="shared" si="10"/>
        <v>10</v>
      </c>
      <c r="I23" s="4">
        <f t="shared" si="10"/>
        <v>1960</v>
      </c>
      <c r="L23" s="1" t="s">
        <v>57</v>
      </c>
      <c r="N23" s="1">
        <f>SUM(N20:N21)</f>
        <v>3925</v>
      </c>
    </row>
    <row r="24" spans="1:9" ht="9.75">
      <c r="A24" s="1" t="s">
        <v>25</v>
      </c>
      <c r="B24" s="4">
        <f>B20+B23</f>
        <v>955</v>
      </c>
      <c r="C24" s="4">
        <f>C20+C23</f>
        <v>-145</v>
      </c>
      <c r="D24" s="4">
        <f aca="true" t="shared" si="11" ref="D24:I24">D20+D23</f>
        <v>-80</v>
      </c>
      <c r="E24" s="4">
        <f t="shared" si="11"/>
        <v>65</v>
      </c>
      <c r="F24" s="4">
        <f t="shared" si="11"/>
        <v>610</v>
      </c>
      <c r="G24" s="4">
        <f t="shared" si="11"/>
        <v>1080</v>
      </c>
      <c r="H24" s="4">
        <f t="shared" si="11"/>
        <v>1090</v>
      </c>
      <c r="I24" s="4">
        <f t="shared" si="11"/>
        <v>3050</v>
      </c>
    </row>
    <row r="25" spans="2:14" ht="9.75">
      <c r="B25" s="4"/>
      <c r="C25" s="4"/>
      <c r="D25" s="4"/>
      <c r="E25" s="4"/>
      <c r="F25" s="4"/>
      <c r="G25" s="4"/>
      <c r="H25" s="4"/>
      <c r="I25" s="4"/>
      <c r="L25" s="11" t="s">
        <v>58</v>
      </c>
      <c r="M25" s="11"/>
      <c r="N25" s="12" t="str">
        <f>IF(N23=N15,"Yes","No")</f>
        <v>Yes</v>
      </c>
    </row>
    <row r="26" spans="2:9" ht="9.75">
      <c r="B26" s="4"/>
      <c r="C26" s="4"/>
      <c r="D26" s="4"/>
      <c r="E26" s="4"/>
      <c r="F26" s="4"/>
      <c r="G26" s="4"/>
      <c r="H26" s="4"/>
      <c r="I26" s="4"/>
    </row>
    <row r="27" spans="1:9" ht="9.75">
      <c r="A27" s="7" t="s">
        <v>32</v>
      </c>
      <c r="B27" s="7"/>
      <c r="C27" s="4"/>
      <c r="D27" s="4"/>
      <c r="H27" s="4"/>
      <c r="I27" s="4"/>
    </row>
    <row r="28" spans="1:4" ht="9.75">
      <c r="A28" s="1" t="s">
        <v>26</v>
      </c>
      <c r="B28" s="4">
        <f>SUM(B10:G10)*B6</f>
        <v>14000</v>
      </c>
      <c r="C28" s="4"/>
      <c r="D28" s="4"/>
    </row>
    <row r="29" spans="1:4" ht="9.75">
      <c r="A29" s="1" t="s">
        <v>27</v>
      </c>
      <c r="B29" s="4">
        <f>SUM(B10:G10)*B5</f>
        <v>9625</v>
      </c>
      <c r="C29" s="4"/>
      <c r="D29" s="4"/>
    </row>
    <row r="30" spans="1:4" ht="9.75">
      <c r="A30" s="1" t="s">
        <v>28</v>
      </c>
      <c r="B30" s="4">
        <f>B28-B29</f>
        <v>4375</v>
      </c>
      <c r="C30" s="4"/>
      <c r="D30" s="4"/>
    </row>
    <row r="31" spans="1:4" ht="9.75">
      <c r="A31" s="1" t="s">
        <v>29</v>
      </c>
      <c r="B31" s="1">
        <f>SUM(B15:I18)</f>
        <v>450</v>
      </c>
      <c r="C31" s="4"/>
      <c r="D31" s="4"/>
    </row>
    <row r="32" spans="1:4" ht="9.75">
      <c r="A32" s="1" t="s">
        <v>30</v>
      </c>
      <c r="B32" s="4">
        <f>B30-B31</f>
        <v>3925</v>
      </c>
      <c r="C32" s="4"/>
      <c r="D32" s="4"/>
    </row>
    <row r="33" spans="2:9" ht="9.75">
      <c r="B33" s="4"/>
      <c r="C33" s="4"/>
      <c r="D33" s="4"/>
      <c r="H33" s="4"/>
      <c r="I33" s="4"/>
    </row>
    <row r="34" spans="2:9" ht="9.75">
      <c r="B34" s="4"/>
      <c r="C34" s="4"/>
      <c r="D34" s="4"/>
      <c r="H34" s="4"/>
      <c r="I34" s="4"/>
    </row>
    <row r="35" spans="2:9" ht="9.75">
      <c r="B35" s="4"/>
      <c r="C35" s="4"/>
      <c r="D35" s="4"/>
      <c r="E35" s="4"/>
      <c r="F35" s="4"/>
      <c r="G35" s="4"/>
      <c r="H35" s="4"/>
      <c r="I35" s="4"/>
    </row>
    <row r="36" spans="2:9" ht="9.75">
      <c r="B36" s="4"/>
      <c r="C36" s="4"/>
      <c r="D36" s="4"/>
      <c r="E36" s="4"/>
      <c r="F36" s="4"/>
      <c r="G36" s="4"/>
      <c r="H36" s="4"/>
      <c r="I36" s="4"/>
    </row>
    <row r="37" spans="4:12" ht="9.75">
      <c r="D37" s="7" t="s">
        <v>43</v>
      </c>
      <c r="E37" s="7"/>
      <c r="F37" s="7"/>
      <c r="G37" s="7"/>
      <c r="H37" s="7"/>
      <c r="I37" s="7"/>
      <c r="J37" s="7"/>
      <c r="K37" s="7"/>
      <c r="L37" s="7"/>
    </row>
    <row r="38" ht="9.75">
      <c r="D38" s="1" t="s">
        <v>33</v>
      </c>
    </row>
    <row r="39" spans="5:6" ht="9.75">
      <c r="E39" s="1" t="s">
        <v>34</v>
      </c>
      <c r="F39" s="5">
        <f>(J7-J10)*B5</f>
        <v>1375</v>
      </c>
    </row>
    <row r="40" spans="5:6" ht="9.75">
      <c r="E40" s="1" t="s">
        <v>35</v>
      </c>
      <c r="F40" s="4">
        <f>H14+I14</f>
        <v>3920</v>
      </c>
    </row>
    <row r="41" spans="5:6" ht="9.75">
      <c r="E41" s="1" t="s">
        <v>37</v>
      </c>
      <c r="F41" s="4">
        <f>G24</f>
        <v>1080</v>
      </c>
    </row>
    <row r="42" spans="5:7" ht="9.75">
      <c r="E42" s="1" t="s">
        <v>40</v>
      </c>
      <c r="G42" s="5">
        <f>SUM(F39:F41)</f>
        <v>6375</v>
      </c>
    </row>
    <row r="43" ht="9.75">
      <c r="D43" s="1" t="s">
        <v>36</v>
      </c>
    </row>
    <row r="44" spans="5:6" ht="9.75">
      <c r="E44" s="1" t="s">
        <v>38</v>
      </c>
      <c r="F44" s="3">
        <f>B4</f>
        <v>500</v>
      </c>
    </row>
    <row r="45" spans="5:6" ht="9.75">
      <c r="E45" s="1" t="s">
        <v>39</v>
      </c>
      <c r="F45" s="4">
        <f>H9+H15</f>
        <v>1950</v>
      </c>
    </row>
    <row r="46" spans="5:7" ht="9.75">
      <c r="E46" s="1" t="s">
        <v>40</v>
      </c>
      <c r="G46" s="1">
        <f>SUM(F44:F45)</f>
        <v>2450</v>
      </c>
    </row>
    <row r="47" spans="4:12" ht="9.75">
      <c r="D47" s="1" t="s">
        <v>41</v>
      </c>
      <c r="G47" s="8">
        <f>G42-G46</f>
        <v>3925</v>
      </c>
      <c r="I47" s="1" t="s">
        <v>42</v>
      </c>
      <c r="L47" s="9">
        <f>B32</f>
        <v>3925</v>
      </c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York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Ward.</dc:creator>
  <cp:keywords/>
  <dc:description/>
  <cp:lastModifiedBy>Tony Ward</cp:lastModifiedBy>
  <cp:lastPrinted>1999-05-03T21:14:30Z</cp:lastPrinted>
  <dcterms:created xsi:type="dcterms:W3CDTF">1999-05-03T19:50:15Z</dcterms:created>
  <dcterms:modified xsi:type="dcterms:W3CDTF">2002-10-31T18:08:49Z</dcterms:modified>
  <cp:category/>
  <cp:version/>
  <cp:contentType/>
  <cp:contentStatus/>
</cp:coreProperties>
</file>